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5. งานสอบเทียบอาคาร\สอบเทียบอาคารเชียงราย2564\สอบเทียบอาคารเชียงราย\"/>
    </mc:Choice>
  </mc:AlternateContent>
  <xr:revisionPtr revIDLastSave="0" documentId="13_ncr:1_{64F78988-C268-43DA-A616-CFF0D7466EAF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SG-Free บานตรง-แบบอิสระ" sheetId="5" r:id="rId1"/>
  </sheets>
  <definedNames>
    <definedName name="_xlnm.Print_Area" localSheetId="0">'SG-Free บานตรง-แบบอิสระ'!$A$1:$I$102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89" i="5" l="1"/>
  <c r="D89" i="5" s="1"/>
  <c r="F89" i="5" s="1"/>
  <c r="G89" i="5" s="1"/>
  <c r="C88" i="5"/>
  <c r="D88" i="5" s="1"/>
  <c r="F88" i="5" s="1"/>
  <c r="G88" i="5" s="1"/>
  <c r="C87" i="5"/>
  <c r="D87" i="5" s="1"/>
  <c r="F87" i="5" s="1"/>
  <c r="G87" i="5" s="1"/>
  <c r="C86" i="5"/>
  <c r="D86" i="5" s="1"/>
  <c r="F86" i="5" s="1"/>
  <c r="G86" i="5" s="1"/>
  <c r="C55" i="5"/>
  <c r="D55" i="5" s="1"/>
  <c r="H55" i="5" s="1"/>
  <c r="C54" i="5"/>
  <c r="D54" i="5" s="1"/>
  <c r="C53" i="5"/>
  <c r="D53" i="5" s="1"/>
  <c r="C52" i="5"/>
  <c r="D52" i="5" s="1"/>
  <c r="H88" i="5" l="1"/>
  <c r="H89" i="5"/>
  <c r="H87" i="5"/>
  <c r="H86" i="5"/>
  <c r="H54" i="5"/>
  <c r="E54" i="5"/>
  <c r="I54" i="5" s="1"/>
  <c r="H52" i="5"/>
  <c r="E52" i="5"/>
  <c r="I52" i="5" s="1"/>
  <c r="E53" i="5"/>
  <c r="I53" i="5" s="1"/>
  <c r="H53" i="5"/>
  <c r="E55" i="5"/>
  <c r="I55" i="5" s="1"/>
</calcChain>
</file>

<file path=xl/sharedStrings.xml><?xml version="1.0" encoding="utf-8"?>
<sst xmlns="http://schemas.openxmlformats.org/spreadsheetml/2006/main" count="87" uniqueCount="70">
  <si>
    <t>โครงการสอบเทียบอาคารชลประทาน</t>
  </si>
  <si>
    <t>ข้อมูลทางกายภาพ</t>
  </si>
  <si>
    <t>1.1 ข้อมูลระบบส่งน้ำที่ตั้งของอาคาร</t>
  </si>
  <si>
    <t xml:space="preserve">  - ข้อมูลทั่วไปของอาคาร</t>
  </si>
  <si>
    <t>อาคาร</t>
  </si>
  <si>
    <t xml:space="preserve">  - โครงการ</t>
  </si>
  <si>
    <t xml:space="preserve">  - ตำแหน่งที่ตั้ง  กม.</t>
  </si>
  <si>
    <t>คลองสายใหญ่</t>
  </si>
  <si>
    <t xml:space="preserve">    อำเภอ</t>
  </si>
  <si>
    <t>จังหวัด</t>
  </si>
  <si>
    <t>1.2 ข้อมูลอาคาร</t>
  </si>
  <si>
    <t xml:space="preserve">  - ระดับพื้นธรณีอาคาร</t>
  </si>
  <si>
    <t>ระดับน้ำ</t>
  </si>
  <si>
    <t>ระยะเปิดบาน</t>
  </si>
  <si>
    <t>ด้านเหนือน้ำ</t>
  </si>
  <si>
    <t>(Go)</t>
  </si>
  <si>
    <t>Q</t>
  </si>
  <si>
    <t>ม.(รทก./รสม.)</t>
  </si>
  <si>
    <t>ม.</t>
  </si>
  <si>
    <t xml:space="preserve">  - ชื่ออาคาร</t>
  </si>
  <si>
    <t>บาน</t>
  </si>
  <si>
    <t>เมตร</t>
  </si>
  <si>
    <t>ขนาดบาน</t>
  </si>
  <si>
    <t xml:space="preserve">  - ระดับพื้น Inlet</t>
  </si>
  <si>
    <t xml:space="preserve">  - ระดับพื้น Outlet</t>
  </si>
  <si>
    <t>เมตร (รทก.)</t>
  </si>
  <si>
    <t xml:space="preserve">  - ปริมาณน้ำไหลผ่านสูงสุด</t>
  </si>
  <si>
    <t>ลูกบาศก์เมตร/วินาที</t>
  </si>
  <si>
    <t>1.3 รูปภาพอาคารชลประทาน</t>
  </si>
  <si>
    <t>ข้อมูลการสอบเทียบอาคารชลประทาน</t>
  </si>
  <si>
    <t>สูตรการคำนวนสอบเทียบอาคาร</t>
  </si>
  <si>
    <t>เมื่อ</t>
  </si>
  <si>
    <t>สูง</t>
  </si>
  <si>
    <t>L = ความกว้างของช่องประตูระบาย (เมตร)</t>
  </si>
  <si>
    <t>g = ความเร่งเนื่องจากแรงโน้มถ่วง (เมตร/วินาที)</t>
  </si>
  <si>
    <t>Q = ปริมาณน้ำผ่านอาคาร (ลบ.ม./วินาที)</t>
  </si>
  <si>
    <t>ลบ.ม./วินาที</t>
  </si>
  <si>
    <t>ที่</t>
  </si>
  <si>
    <t>ข้อมูลการเปิดบานในระดับต่างๆ</t>
  </si>
  <si>
    <t xml:space="preserve">      จะสามารถทราบปริมาณน้ำไหลผ่านอาคารได้ (กรอกข้อมูลในช่องว่างเท่านั้น ยกเว้นช่องสีทึบ)</t>
  </si>
  <si>
    <t>ปริมาณน้ำไหลผ่าน</t>
  </si>
  <si>
    <t>สำนักบริหารจัดการน้ำและอุทกวิทยา  กรมชลประทาน</t>
  </si>
  <si>
    <r>
      <rPr>
        <b/>
        <sz val="14"/>
        <color theme="1"/>
        <rFont val="TH SarabunPSK"/>
        <family val="2"/>
      </rPr>
      <t>หมายเหตุ</t>
    </r>
    <r>
      <rPr>
        <sz val="14"/>
        <color theme="1"/>
        <rFont val="TH SarabunPSK"/>
        <family val="2"/>
      </rPr>
      <t xml:space="preserve"> สามารถนำไปใช้คำนวณในการยกบานระบายที่ระดับต่างๆ โดยป้อนข้อมูลระดับด้านเหนือน้ำและระดับที่ต้องการยกบาน</t>
    </r>
  </si>
  <si>
    <t xml:space="preserve">  - ลักษณะคลอง</t>
  </si>
  <si>
    <r>
      <rPr>
        <sz val="16"/>
        <color theme="1"/>
        <rFont val="Symbol"/>
        <family val="1"/>
        <charset val="2"/>
      </rPr>
      <t>ÿ</t>
    </r>
    <r>
      <rPr>
        <sz val="16"/>
        <color theme="1"/>
        <rFont val="TH SarabunPSK"/>
        <family val="2"/>
      </rPr>
      <t xml:space="preserve"> คลองดิน</t>
    </r>
  </si>
  <si>
    <t xml:space="preserve">  - รัศมีความโค้งของบาน (สำหรับบานโค้ง)</t>
  </si>
  <si>
    <t>-</t>
  </si>
  <si>
    <t xml:space="preserve">  - พิกัด                          </t>
  </si>
  <si>
    <t>Go = การเปิดบาน (เมตร)</t>
  </si>
  <si>
    <t>ฝายโป่งนก</t>
  </si>
  <si>
    <t>0+000</t>
  </si>
  <si>
    <t>เวียงป่าเป้า</t>
  </si>
  <si>
    <t>เชียงราย</t>
  </si>
  <si>
    <t>ฝั่งซ้าย</t>
  </si>
  <si>
    <t>ทรบ.ปากคลอง 2L -RMC ฝายโป่งนก</t>
  </si>
  <si>
    <t>C = สัมประสิทธิ์ปริมาณน้ำเมื่อการไหลเป็นแบบอิสระ</t>
  </si>
  <si>
    <t>H = ระดับน้ำด้านหน้าประตู - ระดับน้ำด้านท้ายประตู (เมตร)</t>
  </si>
  <si>
    <t>ระดับ</t>
  </si>
  <si>
    <t>H</t>
  </si>
  <si>
    <t>H/Go</t>
  </si>
  <si>
    <t>Cd</t>
  </si>
  <si>
    <t>ธรณี</t>
  </si>
  <si>
    <t>ระดับธรณี</t>
  </si>
  <si>
    <t>N 2136836</t>
  </si>
  <si>
    <t>E 555644</t>
  </si>
  <si>
    <r>
      <rPr>
        <sz val="16"/>
        <color theme="1"/>
        <rFont val="Wingdings 2"/>
        <family val="1"/>
        <charset val="2"/>
      </rPr>
      <t>R</t>
    </r>
    <r>
      <rPr>
        <sz val="16"/>
        <color theme="1"/>
        <rFont val="TH SarabunPSK"/>
        <family val="2"/>
      </rPr>
      <t xml:space="preserve"> คลองดาดคอนกรีต</t>
    </r>
  </si>
  <si>
    <r>
      <t xml:space="preserve">  - ประเภทบาน   </t>
    </r>
    <r>
      <rPr>
        <sz val="16"/>
        <color theme="1"/>
        <rFont val="Wingdings 2"/>
        <family val="1"/>
        <charset val="2"/>
      </rPr>
      <t>R</t>
    </r>
    <r>
      <rPr>
        <b/>
        <sz val="16"/>
        <color theme="1"/>
        <rFont val="TH SarabunPSK"/>
        <family val="2"/>
      </rPr>
      <t xml:space="preserve"> ประตูระบายน้ำบานตรง (Sluice gate)</t>
    </r>
  </si>
  <si>
    <t xml:space="preserve">(ขนาดเส้นผ่านศูนย์กลางท่อ) </t>
  </si>
  <si>
    <r>
      <rPr>
        <sz val="16"/>
        <color theme="1"/>
        <rFont val="Symbol"/>
        <family val="1"/>
        <charset val="2"/>
      </rPr>
      <t xml:space="preserve">  </t>
    </r>
    <r>
      <rPr>
        <sz val="16"/>
        <color theme="1"/>
        <rFont val="Wingdings 2"/>
        <family val="1"/>
        <charset val="2"/>
      </rPr>
      <t>R</t>
    </r>
    <r>
      <rPr>
        <sz val="16"/>
        <color theme="1"/>
        <rFont val="Symbol"/>
        <family val="1"/>
        <charset val="2"/>
      </rPr>
      <t xml:space="preserve">  </t>
    </r>
    <r>
      <rPr>
        <sz val="16"/>
        <color theme="1"/>
        <rFont val="TH SarabunPSK"/>
        <family val="2"/>
      </rPr>
      <t>ประตูระบายน้ำบานตรง (Sluice gate)</t>
    </r>
  </si>
  <si>
    <r>
      <rPr>
        <sz val="16"/>
        <color theme="1"/>
        <rFont val="Symbol"/>
        <family val="1"/>
        <charset val="2"/>
      </rPr>
      <t xml:space="preserve">  </t>
    </r>
    <r>
      <rPr>
        <sz val="16"/>
        <color theme="1"/>
        <rFont val="Wingdings 2"/>
        <family val="1"/>
        <charset val="2"/>
      </rPr>
      <t>R</t>
    </r>
    <r>
      <rPr>
        <sz val="16"/>
        <color theme="1"/>
        <rFont val="Symbol"/>
        <family val="1"/>
        <charset val="2"/>
      </rPr>
      <t xml:space="preserve">  </t>
    </r>
    <r>
      <rPr>
        <sz val="16"/>
        <color theme="1"/>
        <rFont val="TH SarabunPSK"/>
        <family val="2"/>
      </rPr>
      <t>การไหลแบบอิสระ (Free flow)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</si>
</sst>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0."/>
  </numFmts>
  <fonts count="12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20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Symbol"/>
      <family val="1"/>
      <charset val="2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b/>
      <sz val="18"/>
      <color theme="1"/>
      <name val="TH SarabunPSK"/>
      <family val="2"/>
    </font>
    <font>
      <b/>
      <sz val="14"/>
      <color theme="1"/>
      <name val="TH SarabunPSK"/>
      <family val="2"/>
    </font>
    <font>
      <b/>
      <sz val="12"/>
      <color theme="1"/>
      <name val="TH SarabunPSK"/>
      <family val="2"/>
    </font>
    <font>
      <sz val="16"/>
      <color theme="1"/>
      <name val="TH SarabunPSK"/>
      <family val="1"/>
      <charset val="2"/>
    </font>
    <font>
      <sz val="16"/>
      <color theme="1"/>
      <name val="Wingdings 2"/>
      <family val="1"/>
      <charset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64" fontId="1" fillId="3" borderId="5" xfId="0" applyNumberFormat="1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center" vertical="center"/>
    </xf>
    <xf numFmtId="0" fontId="5" fillId="0" borderId="0" xfId="0" applyFont="1"/>
    <xf numFmtId="2" fontId="1" fillId="4" borderId="5" xfId="0" applyNumberFormat="1" applyFont="1" applyFill="1" applyBorder="1" applyAlignment="1">
      <alignment horizontal="center" vertical="center"/>
    </xf>
    <xf numFmtId="2" fontId="1" fillId="4" borderId="2" xfId="0" applyNumberFormat="1" applyFont="1" applyFill="1" applyBorder="1" applyAlignment="1">
      <alignment horizontal="center" vertical="center"/>
    </xf>
    <xf numFmtId="2" fontId="1" fillId="4" borderId="6" xfId="0" applyNumberFormat="1" applyFont="1" applyFill="1" applyBorder="1" applyAlignment="1">
      <alignment horizontal="center" vertical="center"/>
    </xf>
    <xf numFmtId="0" fontId="1" fillId="0" borderId="6" xfId="0" applyFont="1" applyBorder="1"/>
    <xf numFmtId="2" fontId="1" fillId="0" borderId="6" xfId="0" applyNumberFormat="1" applyFont="1" applyBorder="1"/>
    <xf numFmtId="2" fontId="1" fillId="3" borderId="5" xfId="0" applyNumberFormat="1" applyFont="1" applyFill="1" applyBorder="1" applyAlignment="1">
      <alignment horizontal="center" vertical="center"/>
    </xf>
    <xf numFmtId="2" fontId="1" fillId="3" borderId="2" xfId="0" applyNumberFormat="1" applyFont="1" applyFill="1" applyBorder="1" applyAlignment="1">
      <alignment horizontal="center" vertical="center"/>
    </xf>
    <xf numFmtId="2" fontId="1" fillId="3" borderId="6" xfId="0" applyNumberFormat="1" applyFont="1" applyFill="1" applyBorder="1" applyAlignment="1">
      <alignment horizontal="center" vertical="center"/>
    </xf>
    <xf numFmtId="165" fontId="1" fillId="3" borderId="5" xfId="0" applyNumberFormat="1" applyFont="1" applyFill="1" applyBorder="1" applyAlignment="1">
      <alignment horizontal="center" vertical="center"/>
    </xf>
    <xf numFmtId="165" fontId="1" fillId="3" borderId="2" xfId="0" applyNumberFormat="1" applyFont="1" applyFill="1" applyBorder="1" applyAlignment="1">
      <alignment horizontal="center" vertical="center"/>
    </xf>
    <xf numFmtId="165" fontId="1" fillId="3" borderId="1" xfId="0" applyNumberFormat="1" applyFont="1" applyFill="1" applyBorder="1" applyAlignment="1">
      <alignment horizontal="center" vertical="center"/>
    </xf>
    <xf numFmtId="165" fontId="1" fillId="3" borderId="6" xfId="0" applyNumberFormat="1" applyFont="1" applyFill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/>
    </xf>
    <xf numFmtId="164" fontId="1" fillId="4" borderId="5" xfId="0" applyNumberFormat="1" applyFont="1" applyFill="1" applyBorder="1" applyAlignment="1">
      <alignment horizontal="center" vertical="center"/>
    </xf>
    <xf numFmtId="164" fontId="1" fillId="4" borderId="2" xfId="0" applyNumberFormat="1" applyFont="1" applyFill="1" applyBorder="1" applyAlignment="1">
      <alignment horizontal="center" vertical="center"/>
    </xf>
    <xf numFmtId="164" fontId="1" fillId="4" borderId="6" xfId="0" applyNumberFormat="1" applyFont="1" applyFill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66" fontId="1" fillId="0" borderId="5" xfId="0" applyNumberFormat="1" applyFont="1" applyBorder="1" applyAlignment="1">
      <alignment horizontal="center" vertical="center"/>
    </xf>
    <xf numFmtId="166" fontId="1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166" fontId="3" fillId="0" borderId="0" xfId="0" applyNumberFormat="1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16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/>
    </xf>
    <xf numFmtId="2" fontId="1" fillId="0" borderId="2" xfId="0" applyNumberFormat="1" applyFont="1" applyBorder="1"/>
    <xf numFmtId="0" fontId="1" fillId="2" borderId="0" xfId="0" applyFont="1" applyFill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5" fontId="1" fillId="3" borderId="0" xfId="0" applyNumberFormat="1" applyFont="1" applyFill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6" fontId="1" fillId="0" borderId="2" xfId="0" applyNumberFormat="1" applyFont="1" applyBorder="1" applyAlignment="1">
      <alignment vertical="center"/>
    </xf>
    <xf numFmtId="2" fontId="1" fillId="0" borderId="2" xfId="0" applyNumberFormat="1" applyFont="1" applyBorder="1" applyAlignment="1">
      <alignment vertical="center"/>
    </xf>
    <xf numFmtId="164" fontId="1" fillId="4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166" fontId="1" fillId="0" borderId="6" xfId="0" applyNumberFormat="1" applyFont="1" applyBorder="1" applyAlignment="1">
      <alignment vertical="center"/>
    </xf>
    <xf numFmtId="2" fontId="1" fillId="0" borderId="6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5" fontId="1" fillId="5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165" fontId="1" fillId="5" borderId="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165" fontId="1" fillId="5" borderId="5" xfId="0" applyNumberFormat="1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สอบเทียบอาคาร</a:t>
            </a:r>
            <a:r>
              <a:rPr lang="th-TH" u="sng"/>
              <a:t>	ทรบ.ปากคลอง </a:t>
            </a:r>
            <a:r>
              <a:rPr lang="en-US" u="sng"/>
              <a:t>2L -RMC </a:t>
            </a:r>
            <a:r>
              <a:rPr lang="th-TH" u="sng"/>
              <a:t>ฝายโป่งนก     </a:t>
            </a:r>
            <a:r>
              <a:rPr lang="th-TH"/>
              <a:t>โครงการ</a:t>
            </a:r>
            <a:r>
              <a:rPr lang="th-TH" u="sng"/>
              <a:t>	ฝายโป่งนก	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127744510978044"/>
          <c:y val="0.15062421296280118"/>
          <c:w val="0.85748000062866392"/>
          <c:h val="0.6705131744639409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trendlineType val="linear"/>
            <c:dispRSqr val="0"/>
            <c:dispEq val="0"/>
          </c:trendline>
          <c:trendline>
            <c:trendlineType val="linear"/>
            <c:dispRSqr val="0"/>
            <c:dispEq val="0"/>
          </c:trendline>
          <c:trendline>
            <c:trendlineType val="linear"/>
            <c:dispRSqr val="0"/>
            <c:dispEq val="0"/>
          </c:trendline>
          <c:trendline>
            <c:trendlineType val="linear"/>
            <c:dispRSqr val="1"/>
            <c:dispEq val="1"/>
            <c:trendlineLbl>
              <c:layout>
                <c:manualLayout>
                  <c:x val="8.4754668405302838E-2"/>
                  <c:y val="-0.25435236667400557"/>
                </c:manualLayout>
              </c:layout>
              <c:numFmt formatCode="General" sourceLinked="0"/>
              <c:spPr>
                <a:ln>
                  <a:solidFill>
                    <a:srgbClr val="002060"/>
                  </a:solidFill>
                </a:ln>
              </c:spPr>
            </c:trendlineLbl>
          </c:trendline>
          <c:xVal>
            <c:numRef>
              <c:f>'SG-Free บานตรง-แบบอิสระ'!$H$52:$H$58</c:f>
              <c:numCache>
                <c:formatCode>0.000</c:formatCode>
                <c:ptCount val="7"/>
                <c:pt idx="0">
                  <c:v>6.9999999999999991</c:v>
                </c:pt>
                <c:pt idx="1">
                  <c:v>4.1499999999999995</c:v>
                </c:pt>
                <c:pt idx="2">
                  <c:v>3.0333333333333337</c:v>
                </c:pt>
                <c:pt idx="3">
                  <c:v>2.5789473684210527</c:v>
                </c:pt>
              </c:numCache>
            </c:numRef>
          </c:xVal>
          <c:yVal>
            <c:numRef>
              <c:f>'SG-Free บานตรง-แบบอิสระ'!$I$52:$I$58</c:f>
              <c:numCache>
                <c:formatCode>0.000</c:formatCode>
                <c:ptCount val="7"/>
                <c:pt idx="0">
                  <c:v>0.15740490893661835</c:v>
                </c:pt>
                <c:pt idx="1">
                  <c:v>0.3283426738743021</c:v>
                </c:pt>
                <c:pt idx="2">
                  <c:v>0.36682717435678003</c:v>
                </c:pt>
                <c:pt idx="3">
                  <c:v>0.4080964122496134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443-493F-AFC0-65E04D75E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954221216"/>
        <c:axId val="-1954227744"/>
      </c:scatterChart>
      <c:valAx>
        <c:axId val="-1954221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H/Go</a:t>
                </a:r>
                <a:endParaRPr lang="th-TH" sz="1400"/>
              </a:p>
            </c:rich>
          </c:tx>
          <c:layout>
            <c:manualLayout>
              <c:xMode val="edge"/>
              <c:yMode val="edge"/>
              <c:x val="0.48351045939616827"/>
              <c:y val="0.90627835809333435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crossAx val="-1954227744"/>
        <c:crosses val="autoZero"/>
        <c:crossBetween val="midCat"/>
      </c:valAx>
      <c:valAx>
        <c:axId val="-19542277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Cd</a:t>
                </a:r>
                <a:endParaRPr lang="th-TH" sz="1400"/>
              </a:p>
            </c:rich>
          </c:tx>
          <c:overlay val="0"/>
        </c:title>
        <c:numFmt formatCode="0.00" sourceLinked="0"/>
        <c:majorTickMark val="out"/>
        <c:minorTickMark val="none"/>
        <c:tickLblPos val="nextTo"/>
        <c:crossAx val="-1954221216"/>
        <c:crosses val="autoZero"/>
        <c:crossBetween val="midCat"/>
        <c:majorUnit val="0.1"/>
        <c:minorUnit val="5.000000000000001E-2"/>
      </c:valAx>
    </c:plotArea>
    <c:plotVisOnly val="1"/>
    <c:dispBlanksAs val="gap"/>
    <c:showDLblsOverMax val="0"/>
  </c:chart>
  <c:txPr>
    <a:bodyPr/>
    <a:lstStyle/>
    <a:p>
      <a:pPr>
        <a:defRPr sz="1200">
          <a:latin typeface="TH SarabunPSK" pitchFamily="34" charset="-34"/>
          <a:cs typeface="TH SarabunPSK" pitchFamily="34" charset="-34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chart" Target="../charts/chart1.xml"/><Relationship Id="rId1" Type="http://schemas.openxmlformats.org/officeDocument/2006/relationships/image" Target="../media/image3.jpeg"/><Relationship Id="rId5" Type="http://schemas.openxmlformats.org/officeDocument/2006/relationships/image" Target="../media/image6.jpe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409875</xdr:colOff>
      <xdr:row>2</xdr:row>
      <xdr:rowOff>121980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8575"/>
          <a:ext cx="648000" cy="76968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37</xdr:row>
          <xdr:rowOff>295275</xdr:rowOff>
        </xdr:from>
        <xdr:to>
          <xdr:col>3</xdr:col>
          <xdr:colOff>485775</xdr:colOff>
          <xdr:row>39</xdr:row>
          <xdr:rowOff>114300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48</xdr:row>
          <xdr:rowOff>133350</xdr:rowOff>
        </xdr:from>
        <xdr:to>
          <xdr:col>4</xdr:col>
          <xdr:colOff>619125</xdr:colOff>
          <xdr:row>49</xdr:row>
          <xdr:rowOff>180975</xdr:rowOff>
        </xdr:to>
        <xdr:sp macro="" textlink="">
          <xdr:nvSpPr>
            <xdr:cNvPr id="5122" name="AutoShape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38100</xdr:colOff>
      <xdr:row>68</xdr:row>
      <xdr:rowOff>119061</xdr:rowOff>
    </xdr:from>
    <xdr:to>
      <xdr:col>8</xdr:col>
      <xdr:colOff>666750</xdr:colOff>
      <xdr:row>79</xdr:row>
      <xdr:rowOff>200025</xdr:rowOff>
    </xdr:to>
    <xdr:graphicFrame macro="">
      <xdr:nvGraphicFramePr>
        <xdr:cNvPr id="7" name="แผนภูมิ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85725</xdr:colOff>
      <xdr:row>34</xdr:row>
      <xdr:rowOff>247649</xdr:rowOff>
    </xdr:from>
    <xdr:to>
      <xdr:col>8</xdr:col>
      <xdr:colOff>374441</xdr:colOff>
      <xdr:row>38</xdr:row>
      <xdr:rowOff>133350</xdr:rowOff>
    </xdr:to>
    <xdr:pic>
      <xdr:nvPicPr>
        <xdr:cNvPr id="8" name="Picture 3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843" t="30321" r="21516" b="42590"/>
        <a:stretch/>
      </xdr:blipFill>
      <xdr:spPr bwMode="auto">
        <a:xfrm>
          <a:off x="2886075" y="9534524"/>
          <a:ext cx="3384341" cy="1123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476250</xdr:colOff>
      <xdr:row>24</xdr:row>
      <xdr:rowOff>19050</xdr:rowOff>
    </xdr:from>
    <xdr:to>
      <xdr:col>6</xdr:col>
      <xdr:colOff>656382</xdr:colOff>
      <xdr:row>33</xdr:row>
      <xdr:rowOff>247650</xdr:rowOff>
    </xdr:to>
    <xdr:pic>
      <xdr:nvPicPr>
        <xdr:cNvPr id="5" name="รูปภาพ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00200" y="6810375"/>
          <a:ext cx="3228132" cy="262890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0</xdr:row>
      <xdr:rowOff>28575</xdr:rowOff>
    </xdr:from>
    <xdr:to>
      <xdr:col>1</xdr:col>
      <xdr:colOff>409875</xdr:colOff>
      <xdr:row>2</xdr:row>
      <xdr:rowOff>121980</xdr:rowOff>
    </xdr:to>
    <xdr:pic>
      <xdr:nvPicPr>
        <xdr:cNvPr id="13" name="รูปภาพ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8575"/>
          <a:ext cx="648000" cy="769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</sheetPr>
  <dimension ref="A1:J102"/>
  <sheetViews>
    <sheetView tabSelected="1" view="pageLayout" zoomScaleNormal="100" workbookViewId="0">
      <selection activeCell="I4" sqref="I4"/>
    </sheetView>
  </sheetViews>
  <sheetFormatPr defaultColWidth="9" defaultRowHeight="24"/>
  <cols>
    <col min="1" max="1" width="3.7109375" style="1" customWidth="1"/>
    <col min="2" max="3" width="12" style="1" customWidth="1"/>
    <col min="4" max="4" width="9" style="1"/>
    <col min="5" max="5" width="9.28515625" style="1" bestFit="1" customWidth="1"/>
    <col min="6" max="6" width="12.28515625" style="1" customWidth="1"/>
    <col min="7" max="9" width="9.5703125" style="1" customWidth="1"/>
    <col min="10" max="16384" width="9" style="1"/>
  </cols>
  <sheetData>
    <row r="1" spans="1:10" ht="30.75">
      <c r="B1" s="69" t="s">
        <v>0</v>
      </c>
      <c r="C1" s="69"/>
      <c r="D1" s="69"/>
      <c r="E1" s="69"/>
      <c r="F1" s="69"/>
      <c r="G1" s="69"/>
      <c r="H1" s="69"/>
      <c r="I1" s="69"/>
      <c r="J1" s="69"/>
    </row>
    <row r="2" spans="1:10" ht="22.5" customHeight="1">
      <c r="B2" s="70" t="s">
        <v>41</v>
      </c>
      <c r="C2" s="70"/>
      <c r="D2" s="70"/>
      <c r="E2" s="70"/>
      <c r="F2" s="70"/>
      <c r="G2" s="70"/>
      <c r="H2" s="70"/>
      <c r="I2" s="70"/>
      <c r="J2" s="70"/>
    </row>
    <row r="3" spans="1:10" ht="23.45" customHeight="1">
      <c r="B3" s="71"/>
      <c r="C3" s="71"/>
      <c r="D3" s="71"/>
      <c r="E3" s="71"/>
      <c r="F3" s="71"/>
      <c r="G3" s="71"/>
      <c r="H3" s="71"/>
      <c r="I3" s="71"/>
      <c r="J3" s="71"/>
    </row>
    <row r="4" spans="1:10" ht="23.45" customHeight="1">
      <c r="A4" s="32">
        <v>1</v>
      </c>
      <c r="B4" s="2" t="s">
        <v>1</v>
      </c>
    </row>
    <row r="5" spans="1:10" ht="23.45" customHeight="1">
      <c r="B5" s="2" t="s">
        <v>2</v>
      </c>
    </row>
    <row r="6" spans="1:10" ht="23.45" customHeight="1">
      <c r="B6" s="2" t="s">
        <v>3</v>
      </c>
      <c r="F6" s="2" t="s">
        <v>4</v>
      </c>
      <c r="G6" s="1" t="s">
        <v>54</v>
      </c>
    </row>
    <row r="7" spans="1:10" ht="23.45" customHeight="1">
      <c r="B7" s="2" t="s">
        <v>5</v>
      </c>
      <c r="D7" s="1" t="s">
        <v>49</v>
      </c>
      <c r="F7" s="2"/>
    </row>
    <row r="8" spans="1:10" ht="23.45" customHeight="1">
      <c r="B8" s="2" t="s">
        <v>6</v>
      </c>
      <c r="D8" s="1" t="s">
        <v>50</v>
      </c>
      <c r="F8" s="2" t="s">
        <v>7</v>
      </c>
      <c r="H8" s="1" t="s">
        <v>53</v>
      </c>
    </row>
    <row r="9" spans="1:10" ht="23.45" customHeight="1">
      <c r="B9" s="2" t="s">
        <v>8</v>
      </c>
      <c r="D9" s="1" t="s">
        <v>51</v>
      </c>
      <c r="F9" s="2" t="s">
        <v>9</v>
      </c>
      <c r="G9" s="1" t="s">
        <v>52</v>
      </c>
    </row>
    <row r="10" spans="1:10" ht="23.45" customHeight="1">
      <c r="B10" s="2" t="s">
        <v>47</v>
      </c>
      <c r="D10" s="1" t="s">
        <v>63</v>
      </c>
      <c r="F10" s="1" t="s">
        <v>64</v>
      </c>
    </row>
    <row r="11" spans="1:10" ht="23.45" customHeight="1">
      <c r="B11" s="2" t="s">
        <v>43</v>
      </c>
      <c r="D11" s="1" t="s">
        <v>44</v>
      </c>
      <c r="E11" s="34"/>
      <c r="F11" s="33" t="s">
        <v>65</v>
      </c>
    </row>
    <row r="12" spans="1:10" ht="14.1" customHeight="1">
      <c r="B12" s="2"/>
    </row>
    <row r="13" spans="1:10" ht="21.2" customHeight="1">
      <c r="B13" s="2" t="s">
        <v>10</v>
      </c>
    </row>
    <row r="14" spans="1:10" ht="21.2" customHeight="1">
      <c r="B14" s="2" t="s">
        <v>19</v>
      </c>
    </row>
    <row r="15" spans="1:10" ht="24" customHeight="1">
      <c r="B15" s="2" t="s">
        <v>66</v>
      </c>
      <c r="G15" s="3">
        <v>1</v>
      </c>
      <c r="H15" s="1" t="s">
        <v>20</v>
      </c>
    </row>
    <row r="16" spans="1:10" ht="21.2" customHeight="1">
      <c r="B16" s="2"/>
      <c r="D16" s="1" t="s">
        <v>22</v>
      </c>
      <c r="E16" s="1" t="s">
        <v>67</v>
      </c>
      <c r="F16" s="36"/>
      <c r="G16" s="4">
        <v>0.6</v>
      </c>
      <c r="H16" s="1" t="s">
        <v>21</v>
      </c>
    </row>
    <row r="17" spans="1:9" ht="21.2" customHeight="1">
      <c r="B17" s="2"/>
      <c r="E17" s="45" t="s">
        <v>32</v>
      </c>
      <c r="G17" s="46"/>
      <c r="H17" s="1" t="s">
        <v>21</v>
      </c>
    </row>
    <row r="18" spans="1:9" ht="23.45" customHeight="1">
      <c r="B18" s="2" t="s">
        <v>23</v>
      </c>
      <c r="G18" s="4"/>
      <c r="H18" s="1" t="s">
        <v>25</v>
      </c>
    </row>
    <row r="19" spans="1:9" ht="23.45" customHeight="1">
      <c r="B19" s="2" t="s">
        <v>24</v>
      </c>
      <c r="G19" s="4"/>
      <c r="H19" s="1" t="s">
        <v>25</v>
      </c>
    </row>
    <row r="20" spans="1:9" ht="23.45" customHeight="1">
      <c r="B20" s="31" t="s">
        <v>11</v>
      </c>
      <c r="G20" s="4"/>
      <c r="H20" s="1" t="s">
        <v>25</v>
      </c>
    </row>
    <row r="21" spans="1:9" ht="23.45" customHeight="1">
      <c r="B21" s="2" t="s">
        <v>26</v>
      </c>
      <c r="G21" s="35">
        <v>0.73799999999999999</v>
      </c>
      <c r="H21" s="1" t="s">
        <v>27</v>
      </c>
    </row>
    <row r="22" spans="1:9" ht="23.45" customHeight="1">
      <c r="B22" s="2" t="s">
        <v>45</v>
      </c>
      <c r="G22" s="3" t="s">
        <v>46</v>
      </c>
      <c r="H22" s="1" t="s">
        <v>21</v>
      </c>
    </row>
    <row r="23" spans="1:9" ht="14.1" customHeight="1">
      <c r="B23" s="2"/>
      <c r="D23" s="40"/>
    </row>
    <row r="24" spans="1:9" ht="21.2" customHeight="1">
      <c r="B24" s="2" t="s">
        <v>28</v>
      </c>
    </row>
    <row r="25" spans="1:9" ht="21.2" customHeight="1">
      <c r="A25" s="60"/>
      <c r="B25" s="60"/>
      <c r="C25" s="60"/>
      <c r="D25" s="60"/>
      <c r="E25" s="60"/>
      <c r="F25" s="60"/>
      <c r="G25" s="60"/>
      <c r="H25" s="60"/>
      <c r="I25" s="60"/>
    </row>
    <row r="26" spans="1:9" ht="21.2" customHeight="1">
      <c r="A26" s="60"/>
      <c r="B26" s="60"/>
      <c r="C26" s="60"/>
      <c r="D26" s="60"/>
      <c r="E26" s="60"/>
      <c r="F26" s="60"/>
      <c r="G26" s="60"/>
      <c r="H26" s="60"/>
      <c r="I26" s="60"/>
    </row>
    <row r="27" spans="1:9" ht="21.2" customHeight="1">
      <c r="A27" s="60"/>
      <c r="B27" s="60"/>
      <c r="C27" s="60"/>
      <c r="D27" s="60"/>
      <c r="E27" s="60"/>
      <c r="F27" s="60"/>
      <c r="G27" s="60"/>
      <c r="H27" s="60"/>
      <c r="I27" s="60"/>
    </row>
    <row r="28" spans="1:9" ht="21.2" customHeight="1">
      <c r="A28" s="60"/>
      <c r="B28" s="60"/>
      <c r="C28" s="60"/>
      <c r="D28" s="60"/>
      <c r="E28" s="60"/>
      <c r="F28" s="60"/>
      <c r="G28" s="60"/>
      <c r="H28" s="60"/>
      <c r="I28" s="60"/>
    </row>
    <row r="29" spans="1:9" ht="21.2" customHeight="1">
      <c r="A29" s="60"/>
      <c r="B29" s="60"/>
      <c r="C29" s="60"/>
      <c r="D29" s="60"/>
      <c r="E29" s="60"/>
      <c r="F29" s="60"/>
      <c r="G29" s="60"/>
      <c r="H29" s="60"/>
      <c r="I29" s="60"/>
    </row>
    <row r="30" spans="1:9" ht="21.2" customHeight="1">
      <c r="A30" s="60"/>
      <c r="B30" s="60"/>
      <c r="C30" s="60"/>
      <c r="D30" s="60"/>
      <c r="E30" s="60"/>
      <c r="F30" s="60"/>
      <c r="G30" s="60"/>
      <c r="H30" s="60"/>
      <c r="I30" s="60"/>
    </row>
    <row r="31" spans="1:9" ht="21.2" customHeight="1">
      <c r="A31" s="60"/>
      <c r="B31" s="60"/>
      <c r="C31" s="60"/>
      <c r="D31" s="60"/>
      <c r="E31" s="60"/>
      <c r="F31" s="60"/>
      <c r="G31" s="60"/>
      <c r="H31" s="60"/>
      <c r="I31" s="60"/>
    </row>
    <row r="32" spans="1:9" ht="21.2" customHeight="1">
      <c r="A32" s="60"/>
      <c r="B32" s="60"/>
      <c r="C32" s="60"/>
      <c r="D32" s="60"/>
      <c r="E32" s="60"/>
      <c r="F32" s="60"/>
      <c r="G32" s="60"/>
      <c r="H32" s="60"/>
      <c r="I32" s="60"/>
    </row>
    <row r="33" spans="1:9" ht="21.2" customHeight="1">
      <c r="A33" s="60"/>
      <c r="B33" s="60"/>
      <c r="C33" s="60"/>
      <c r="D33" s="60"/>
      <c r="E33" s="60"/>
      <c r="F33" s="60"/>
      <c r="G33" s="60"/>
      <c r="H33" s="60"/>
      <c r="I33" s="60"/>
    </row>
    <row r="34" spans="1:9" ht="21.2" customHeight="1">
      <c r="A34" s="60"/>
      <c r="B34" s="60"/>
      <c r="C34" s="60"/>
      <c r="D34" s="60"/>
      <c r="E34" s="60"/>
      <c r="F34" s="60"/>
      <c r="G34" s="60"/>
      <c r="H34" s="60"/>
      <c r="I34" s="60"/>
    </row>
    <row r="35" spans="1:9">
      <c r="A35" s="32">
        <v>2</v>
      </c>
      <c r="B35" s="2" t="s">
        <v>29</v>
      </c>
    </row>
    <row r="36" spans="1:9" ht="24.75">
      <c r="B36" s="1" t="s">
        <v>68</v>
      </c>
    </row>
    <row r="37" spans="1:9" ht="24.75">
      <c r="B37" s="1" t="s">
        <v>69</v>
      </c>
    </row>
    <row r="38" spans="1:9">
      <c r="B38" s="1" t="s">
        <v>30</v>
      </c>
    </row>
    <row r="39" spans="1:9" ht="14.1" customHeight="1"/>
    <row r="40" spans="1:9" ht="14.1" customHeight="1"/>
    <row r="41" spans="1:9" ht="21.2" customHeight="1">
      <c r="B41" s="1" t="s">
        <v>31</v>
      </c>
      <c r="C41" s="1" t="s">
        <v>35</v>
      </c>
    </row>
    <row r="42" spans="1:9" ht="21.2" customHeight="1">
      <c r="C42" s="1" t="s">
        <v>55</v>
      </c>
    </row>
    <row r="43" spans="1:9" ht="21.2" customHeight="1">
      <c r="C43" s="1" t="s">
        <v>33</v>
      </c>
    </row>
    <row r="44" spans="1:9" ht="21.2" customHeight="1">
      <c r="C44" s="1" t="s">
        <v>48</v>
      </c>
    </row>
    <row r="45" spans="1:9" ht="21.2" customHeight="1">
      <c r="C45" s="1" t="s">
        <v>56</v>
      </c>
    </row>
    <row r="46" spans="1:9" ht="21.2" customHeight="1">
      <c r="C46" s="1" t="s">
        <v>34</v>
      </c>
    </row>
    <row r="47" spans="1:9" ht="21.2" customHeight="1"/>
    <row r="48" spans="1:9" ht="11.25" customHeight="1" thickBot="1"/>
    <row r="49" spans="1:9" ht="19.7" customHeight="1">
      <c r="A49" s="61" t="s">
        <v>37</v>
      </c>
      <c r="B49" s="37" t="s">
        <v>12</v>
      </c>
      <c r="C49" s="37" t="s">
        <v>57</v>
      </c>
      <c r="D49" s="61" t="s">
        <v>58</v>
      </c>
      <c r="E49" s="37"/>
      <c r="F49" s="37" t="s">
        <v>13</v>
      </c>
      <c r="G49" s="61" t="s">
        <v>16</v>
      </c>
      <c r="H49" s="61" t="s">
        <v>59</v>
      </c>
      <c r="I49" s="61" t="s">
        <v>60</v>
      </c>
    </row>
    <row r="50" spans="1:9" ht="19.7" customHeight="1">
      <c r="A50" s="62"/>
      <c r="B50" s="41" t="s">
        <v>14</v>
      </c>
      <c r="C50" s="41" t="s">
        <v>61</v>
      </c>
      <c r="D50" s="62"/>
      <c r="E50" s="47"/>
      <c r="F50" s="41" t="s">
        <v>15</v>
      </c>
      <c r="G50" s="63"/>
      <c r="H50" s="62"/>
      <c r="I50" s="62"/>
    </row>
    <row r="51" spans="1:9" ht="19.7" customHeight="1" thickBot="1">
      <c r="A51" s="38"/>
      <c r="B51" s="28" t="s">
        <v>17</v>
      </c>
      <c r="C51" s="28" t="s">
        <v>17</v>
      </c>
      <c r="D51" s="38"/>
      <c r="E51" s="38"/>
      <c r="F51" s="28" t="s">
        <v>18</v>
      </c>
      <c r="G51" s="28" t="s">
        <v>36</v>
      </c>
      <c r="H51" s="47"/>
      <c r="I51" s="38"/>
    </row>
    <row r="52" spans="1:9">
      <c r="A52" s="48">
        <v>1</v>
      </c>
      <c r="B52" s="25">
        <v>0.7</v>
      </c>
      <c r="C52" s="14">
        <f t="shared" ref="C52:C55" si="0">$G$20</f>
        <v>0</v>
      </c>
      <c r="D52" s="14">
        <f>$B52-$C52</f>
        <v>0.7</v>
      </c>
      <c r="E52" s="17">
        <f>SQRT(2*9.81*D52)</f>
        <v>3.7059411760037424</v>
      </c>
      <c r="F52" s="25">
        <v>0.1</v>
      </c>
      <c r="G52" s="42">
        <v>3.5000000000000003E-2</v>
      </c>
      <c r="H52" s="5">
        <f>D52/F52</f>
        <v>6.9999999999999991</v>
      </c>
      <c r="I52" s="5">
        <f>G52/(($G$15*$G$16)*F52*E52)</f>
        <v>0.15740490893661835</v>
      </c>
    </row>
    <row r="53" spans="1:9">
      <c r="A53" s="49">
        <v>2</v>
      </c>
      <c r="B53" s="26">
        <v>0.83</v>
      </c>
      <c r="C53" s="15">
        <f t="shared" si="0"/>
        <v>0</v>
      </c>
      <c r="D53" s="15">
        <f t="shared" ref="D53:D55" si="1">$B53-$C53</f>
        <v>0.83</v>
      </c>
      <c r="E53" s="50">
        <f t="shared" ref="E53:E55" si="2">SQRT(2*9.81*D53)</f>
        <v>4.0354181939422338</v>
      </c>
      <c r="F53" s="51">
        <v>0.2</v>
      </c>
      <c r="G53" s="52">
        <v>0.159</v>
      </c>
      <c r="H53" s="6">
        <f t="shared" ref="H53:H55" si="3">D53/F53</f>
        <v>4.1499999999999995</v>
      </c>
      <c r="I53" s="6">
        <f t="shared" ref="I53:I55" si="4">G53/(($G$15*$G$16)*F53*E53)</f>
        <v>0.3283426738743021</v>
      </c>
    </row>
    <row r="54" spans="1:9">
      <c r="A54" s="49">
        <v>3</v>
      </c>
      <c r="B54" s="26">
        <v>0.91</v>
      </c>
      <c r="C54" s="15">
        <f t="shared" si="0"/>
        <v>0</v>
      </c>
      <c r="D54" s="15">
        <f t="shared" si="1"/>
        <v>0.91</v>
      </c>
      <c r="E54" s="18">
        <f t="shared" si="2"/>
        <v>4.2254230557424668</v>
      </c>
      <c r="F54" s="26">
        <v>0.3</v>
      </c>
      <c r="G54" s="43">
        <v>0.27900000000000003</v>
      </c>
      <c r="H54" s="6">
        <f t="shared" si="3"/>
        <v>3.0333333333333337</v>
      </c>
      <c r="I54" s="6">
        <f t="shared" si="4"/>
        <v>0.36682717435678003</v>
      </c>
    </row>
    <row r="55" spans="1:9">
      <c r="A55" s="49">
        <v>4</v>
      </c>
      <c r="B55" s="26">
        <v>0.98</v>
      </c>
      <c r="C55" s="15">
        <f t="shared" si="0"/>
        <v>0</v>
      </c>
      <c r="D55" s="15">
        <f t="shared" si="1"/>
        <v>0.98</v>
      </c>
      <c r="E55" s="19">
        <f t="shared" si="2"/>
        <v>4.3849287337424308</v>
      </c>
      <c r="F55" s="4">
        <v>0.38</v>
      </c>
      <c r="G55" s="35">
        <v>0.40799999999999997</v>
      </c>
      <c r="H55" s="6">
        <f t="shared" si="3"/>
        <v>2.5789473684210527</v>
      </c>
      <c r="I55" s="6">
        <f t="shared" si="4"/>
        <v>0.4080964122496134</v>
      </c>
    </row>
    <row r="56" spans="1:9">
      <c r="A56" s="49">
        <v>5</v>
      </c>
      <c r="B56" s="26"/>
      <c r="C56" s="15"/>
      <c r="D56" s="15"/>
      <c r="E56" s="18"/>
      <c r="F56" s="26"/>
      <c r="G56" s="26"/>
      <c r="H56" s="6"/>
      <c r="I56" s="6"/>
    </row>
    <row r="57" spans="1:9">
      <c r="A57" s="3">
        <v>6</v>
      </c>
      <c r="B57" s="4"/>
      <c r="C57" s="44"/>
      <c r="D57" s="44"/>
      <c r="E57" s="19"/>
      <c r="F57" s="4"/>
      <c r="G57" s="4"/>
      <c r="H57" s="6"/>
      <c r="I57" s="6"/>
    </row>
    <row r="58" spans="1:9">
      <c r="A58" s="49">
        <v>7</v>
      </c>
      <c r="B58" s="26"/>
      <c r="C58" s="15"/>
      <c r="D58" s="15"/>
      <c r="E58" s="18"/>
      <c r="F58" s="26"/>
      <c r="G58" s="26"/>
      <c r="H58" s="6"/>
      <c r="I58" s="6"/>
    </row>
    <row r="59" spans="1:9">
      <c r="A59" s="49">
        <v>8</v>
      </c>
      <c r="B59" s="26"/>
      <c r="C59" s="15"/>
      <c r="D59" s="15"/>
      <c r="E59" s="18"/>
      <c r="F59" s="21"/>
      <c r="G59" s="21"/>
      <c r="H59" s="6"/>
      <c r="I59" s="6"/>
    </row>
    <row r="60" spans="1:9">
      <c r="A60" s="49">
        <v>9</v>
      </c>
      <c r="B60" s="26"/>
      <c r="C60" s="15"/>
      <c r="D60" s="15"/>
      <c r="E60" s="18"/>
      <c r="F60" s="21"/>
      <c r="G60" s="21"/>
      <c r="H60" s="6"/>
      <c r="I60" s="6"/>
    </row>
    <row r="61" spans="1:9">
      <c r="A61" s="49">
        <v>10</v>
      </c>
      <c r="B61" s="26"/>
      <c r="C61" s="15"/>
      <c r="D61" s="15"/>
      <c r="E61" s="18"/>
      <c r="F61" s="21"/>
      <c r="G61" s="21"/>
      <c r="H61" s="6"/>
      <c r="I61" s="6"/>
    </row>
    <row r="62" spans="1:9">
      <c r="A62" s="49">
        <v>11</v>
      </c>
      <c r="B62" s="26"/>
      <c r="C62" s="15"/>
      <c r="D62" s="15"/>
      <c r="E62" s="18"/>
      <c r="F62" s="21"/>
      <c r="G62" s="21"/>
      <c r="H62" s="6"/>
      <c r="I62" s="6"/>
    </row>
    <row r="63" spans="1:9">
      <c r="A63" s="49">
        <v>12</v>
      </c>
      <c r="B63" s="26"/>
      <c r="C63" s="15"/>
      <c r="D63" s="15"/>
      <c r="E63" s="18"/>
      <c r="F63" s="21"/>
      <c r="G63" s="21"/>
      <c r="H63" s="6"/>
      <c r="I63" s="6"/>
    </row>
    <row r="64" spans="1:9">
      <c r="A64" s="49">
        <v>13</v>
      </c>
      <c r="B64" s="26"/>
      <c r="C64" s="15"/>
      <c r="D64" s="15"/>
      <c r="E64" s="18"/>
      <c r="F64" s="21"/>
      <c r="G64" s="21"/>
      <c r="H64" s="6"/>
      <c r="I64" s="6"/>
    </row>
    <row r="65" spans="1:9">
      <c r="A65" s="49">
        <v>14</v>
      </c>
      <c r="B65" s="26"/>
      <c r="C65" s="15"/>
      <c r="D65" s="15"/>
      <c r="E65" s="18"/>
      <c r="F65" s="21"/>
      <c r="G65" s="21"/>
      <c r="H65" s="6"/>
      <c r="I65" s="6"/>
    </row>
    <row r="66" spans="1:9" ht="24.75" thickBot="1">
      <c r="A66" s="53">
        <v>15</v>
      </c>
      <c r="B66" s="13"/>
      <c r="C66" s="16"/>
      <c r="D66" s="16"/>
      <c r="E66" s="20"/>
      <c r="F66" s="12"/>
      <c r="G66" s="12"/>
      <c r="H66" s="7"/>
      <c r="I66" s="7"/>
    </row>
    <row r="69" spans="1:9">
      <c r="A69" s="65"/>
      <c r="B69" s="65"/>
      <c r="C69" s="65"/>
      <c r="D69" s="65"/>
      <c r="E69" s="65"/>
      <c r="F69" s="65"/>
      <c r="G69" s="65"/>
      <c r="H69" s="65"/>
      <c r="I69" s="65"/>
    </row>
    <row r="70" spans="1:9">
      <c r="A70" s="65"/>
      <c r="B70" s="65"/>
      <c r="C70" s="65"/>
      <c r="D70" s="65"/>
      <c r="E70" s="65"/>
      <c r="F70" s="65"/>
      <c r="G70" s="65"/>
      <c r="H70" s="65"/>
      <c r="I70" s="65"/>
    </row>
    <row r="71" spans="1:9">
      <c r="A71" s="65"/>
      <c r="B71" s="65"/>
      <c r="C71" s="65"/>
      <c r="D71" s="65"/>
      <c r="E71" s="65"/>
      <c r="F71" s="65"/>
      <c r="G71" s="65"/>
      <c r="H71" s="65"/>
      <c r="I71" s="65"/>
    </row>
    <row r="72" spans="1:9">
      <c r="A72" s="65"/>
      <c r="B72" s="65"/>
      <c r="C72" s="65"/>
      <c r="D72" s="65"/>
      <c r="E72" s="65"/>
      <c r="F72" s="65"/>
      <c r="G72" s="65"/>
      <c r="H72" s="65"/>
      <c r="I72" s="65"/>
    </row>
    <row r="73" spans="1:9">
      <c r="A73" s="65"/>
      <c r="B73" s="65"/>
      <c r="C73" s="65"/>
      <c r="D73" s="65"/>
      <c r="E73" s="65"/>
      <c r="F73" s="65"/>
      <c r="G73" s="65"/>
      <c r="H73" s="65"/>
      <c r="I73" s="65"/>
    </row>
    <row r="74" spans="1:9">
      <c r="A74" s="65"/>
      <c r="B74" s="65"/>
      <c r="C74" s="65"/>
      <c r="D74" s="65"/>
      <c r="E74" s="65"/>
      <c r="F74" s="65"/>
      <c r="G74" s="65"/>
      <c r="H74" s="65"/>
      <c r="I74" s="65"/>
    </row>
    <row r="75" spans="1:9">
      <c r="A75" s="65"/>
      <c r="B75" s="65"/>
      <c r="C75" s="65"/>
      <c r="D75" s="65"/>
      <c r="E75" s="65"/>
      <c r="F75" s="65"/>
      <c r="G75" s="65"/>
      <c r="H75" s="65"/>
      <c r="I75" s="65"/>
    </row>
    <row r="76" spans="1:9">
      <c r="A76" s="65"/>
      <c r="B76" s="65"/>
      <c r="C76" s="65"/>
      <c r="D76" s="65"/>
      <c r="E76" s="65"/>
      <c r="F76" s="65"/>
      <c r="G76" s="65"/>
      <c r="H76" s="65"/>
      <c r="I76" s="65"/>
    </row>
    <row r="77" spans="1:9">
      <c r="A77" s="65"/>
      <c r="B77" s="65"/>
      <c r="C77" s="65"/>
      <c r="D77" s="65"/>
      <c r="E77" s="65"/>
      <c r="F77" s="65"/>
      <c r="G77" s="65"/>
      <c r="H77" s="65"/>
      <c r="I77" s="65"/>
    </row>
    <row r="78" spans="1:9">
      <c r="A78" s="65"/>
      <c r="B78" s="65"/>
      <c r="C78" s="65"/>
      <c r="D78" s="65"/>
      <c r="E78" s="65"/>
      <c r="F78" s="65"/>
      <c r="G78" s="65"/>
      <c r="H78" s="65"/>
      <c r="I78" s="65"/>
    </row>
    <row r="79" spans="1:9">
      <c r="A79" s="65"/>
      <c r="B79" s="65"/>
      <c r="C79" s="65"/>
      <c r="D79" s="65"/>
      <c r="E79" s="65"/>
      <c r="F79" s="65"/>
      <c r="G79" s="65"/>
      <c r="H79" s="65"/>
      <c r="I79" s="65"/>
    </row>
    <row r="80" spans="1:9">
      <c r="A80" s="65"/>
      <c r="B80" s="65"/>
      <c r="C80" s="65"/>
      <c r="D80" s="65"/>
      <c r="E80" s="65"/>
      <c r="F80" s="65"/>
      <c r="G80" s="65"/>
      <c r="H80" s="65"/>
      <c r="I80" s="65"/>
    </row>
    <row r="81" spans="1:9">
      <c r="A81" s="32">
        <v>3</v>
      </c>
      <c r="B81" s="2" t="s">
        <v>38</v>
      </c>
    </row>
    <row r="82" spans="1:9" ht="11.25" customHeight="1" thickBot="1"/>
    <row r="83" spans="1:9" ht="19.7" customHeight="1">
      <c r="A83" s="61" t="s">
        <v>37</v>
      </c>
      <c r="B83" s="37" t="s">
        <v>12</v>
      </c>
      <c r="C83" s="61" t="s">
        <v>62</v>
      </c>
      <c r="D83" s="61" t="s">
        <v>58</v>
      </c>
      <c r="E83" s="37" t="s">
        <v>13</v>
      </c>
      <c r="F83" s="61" t="s">
        <v>59</v>
      </c>
      <c r="G83" s="61" t="s">
        <v>60</v>
      </c>
      <c r="H83" s="61" t="s">
        <v>40</v>
      </c>
      <c r="I83" s="61"/>
    </row>
    <row r="84" spans="1:9" ht="19.7" customHeight="1">
      <c r="A84" s="62"/>
      <c r="B84" s="41" t="s">
        <v>14</v>
      </c>
      <c r="C84" s="62"/>
      <c r="D84" s="62"/>
      <c r="E84" s="41" t="s">
        <v>15</v>
      </c>
      <c r="F84" s="62"/>
      <c r="G84" s="62"/>
      <c r="H84" s="62"/>
      <c r="I84" s="62"/>
    </row>
    <row r="85" spans="1:9" ht="19.7" customHeight="1" thickBot="1">
      <c r="A85" s="66"/>
      <c r="B85" s="39" t="s">
        <v>17</v>
      </c>
      <c r="C85" s="39" t="s">
        <v>17</v>
      </c>
      <c r="D85" s="66"/>
      <c r="E85" s="28" t="s">
        <v>18</v>
      </c>
      <c r="F85" s="66"/>
      <c r="G85" s="66"/>
      <c r="H85" s="67" t="s">
        <v>36</v>
      </c>
      <c r="I85" s="67"/>
    </row>
    <row r="86" spans="1:9" ht="21.2" customHeight="1">
      <c r="A86" s="29">
        <v>1</v>
      </c>
      <c r="B86" s="25">
        <v>0.7</v>
      </c>
      <c r="C86" s="9">
        <f t="shared" ref="C86:C89" si="5">$G$20</f>
        <v>0</v>
      </c>
      <c r="D86" s="9">
        <f>B86-C86</f>
        <v>0.7</v>
      </c>
      <c r="E86" s="25">
        <v>0.1</v>
      </c>
      <c r="F86" s="22">
        <f>D86/E86</f>
        <v>6.9999999999999991</v>
      </c>
      <c r="G86" s="22">
        <f>(-0.0552*F86)+0.5466</f>
        <v>0.16020000000000001</v>
      </c>
      <c r="H86" s="72">
        <f>G86*($G$15*$G$16)*E86*(2*9.81*D86)^0.5</f>
        <v>3.5621506583747978E-2</v>
      </c>
      <c r="I86" s="72"/>
    </row>
    <row r="87" spans="1:9" ht="21.2" customHeight="1">
      <c r="A87" s="30">
        <v>2</v>
      </c>
      <c r="B87" s="26">
        <v>0.83</v>
      </c>
      <c r="C87" s="10">
        <f t="shared" si="5"/>
        <v>0</v>
      </c>
      <c r="D87" s="10">
        <f t="shared" ref="D87:D89" si="6">B87-C87</f>
        <v>0.83</v>
      </c>
      <c r="E87" s="51">
        <v>0.2</v>
      </c>
      <c r="F87" s="23">
        <f t="shared" ref="F87:F89" si="7">D87/E87</f>
        <v>4.1499999999999995</v>
      </c>
      <c r="G87" s="23">
        <f>(-0.0552*F87)+0.5466</f>
        <v>0.31752000000000002</v>
      </c>
      <c r="H87" s="64">
        <f t="shared" ref="H87:H89" si="8">G87*($G$15*$G$16)*E87*(2*9.81*D87)^0.5</f>
        <v>0.15375911819286461</v>
      </c>
      <c r="I87" s="64"/>
    </row>
    <row r="88" spans="1:9" ht="21.2" customHeight="1">
      <c r="A88" s="30">
        <v>3</v>
      </c>
      <c r="B88" s="26">
        <v>0.91</v>
      </c>
      <c r="C88" s="10">
        <f t="shared" si="5"/>
        <v>0</v>
      </c>
      <c r="D88" s="10">
        <f t="shared" si="6"/>
        <v>0.91</v>
      </c>
      <c r="E88" s="26">
        <v>0.3</v>
      </c>
      <c r="F88" s="23">
        <f t="shared" si="7"/>
        <v>3.0333333333333337</v>
      </c>
      <c r="G88" s="23">
        <f t="shared" ref="G88:G89" si="9">(-0.0552*F88)+0.5466</f>
        <v>0.37915999999999994</v>
      </c>
      <c r="H88" s="64">
        <f t="shared" si="8"/>
        <v>0.2883800530467564</v>
      </c>
      <c r="I88" s="64"/>
    </row>
    <row r="89" spans="1:9" ht="21.2" customHeight="1">
      <c r="A89" s="30">
        <v>4</v>
      </c>
      <c r="B89" s="26">
        <v>0.98</v>
      </c>
      <c r="C89" s="10">
        <f t="shared" si="5"/>
        <v>0</v>
      </c>
      <c r="D89" s="10">
        <f t="shared" si="6"/>
        <v>0.98</v>
      </c>
      <c r="E89" s="4">
        <v>0.38</v>
      </c>
      <c r="F89" s="23">
        <f t="shared" si="7"/>
        <v>2.5789473684210527</v>
      </c>
      <c r="G89" s="23">
        <f t="shared" si="9"/>
        <v>0.40424210526315785</v>
      </c>
      <c r="H89" s="64">
        <f t="shared" si="8"/>
        <v>0.40414660358858534</v>
      </c>
      <c r="I89" s="64"/>
    </row>
    <row r="90" spans="1:9" ht="21.2" customHeight="1">
      <c r="A90" s="30">
        <v>5</v>
      </c>
      <c r="B90" s="26"/>
      <c r="C90" s="10"/>
      <c r="D90" s="10"/>
      <c r="E90" s="26"/>
      <c r="F90" s="23"/>
      <c r="G90" s="23"/>
      <c r="H90" s="64"/>
      <c r="I90" s="64"/>
    </row>
    <row r="91" spans="1:9" ht="21.2" customHeight="1">
      <c r="A91" s="30">
        <v>6</v>
      </c>
      <c r="B91" s="26"/>
      <c r="C91" s="10"/>
      <c r="D91" s="10"/>
      <c r="E91" s="26"/>
      <c r="F91" s="23"/>
      <c r="G91" s="23"/>
      <c r="H91" s="64"/>
      <c r="I91" s="64"/>
    </row>
    <row r="92" spans="1:9" ht="21.2" customHeight="1">
      <c r="A92" s="30">
        <v>7</v>
      </c>
      <c r="B92" s="26"/>
      <c r="C92" s="10"/>
      <c r="D92" s="10"/>
      <c r="E92" s="26"/>
      <c r="F92" s="23"/>
      <c r="G92" s="23"/>
      <c r="H92" s="64"/>
      <c r="I92" s="64"/>
    </row>
    <row r="93" spans="1:9" ht="21.2" customHeight="1">
      <c r="A93" s="54"/>
      <c r="B93" s="55"/>
      <c r="C93" s="10"/>
      <c r="D93" s="10"/>
      <c r="E93" s="26"/>
      <c r="F93" s="23"/>
      <c r="G93" s="23"/>
      <c r="H93" s="64"/>
      <c r="I93" s="64"/>
    </row>
    <row r="94" spans="1:9" ht="21.2" customHeight="1">
      <c r="A94" s="54"/>
      <c r="B94" s="55"/>
      <c r="C94" s="10"/>
      <c r="D94" s="10"/>
      <c r="E94" s="26"/>
      <c r="F94" s="23"/>
      <c r="G94" s="23"/>
      <c r="H94" s="64"/>
      <c r="I94" s="64"/>
    </row>
    <row r="95" spans="1:9" ht="21.2" customHeight="1">
      <c r="A95" s="54"/>
      <c r="B95" s="55"/>
      <c r="C95" s="10"/>
      <c r="D95" s="10"/>
      <c r="E95" s="26"/>
      <c r="F95" s="23"/>
      <c r="G95" s="23"/>
      <c r="H95" s="64"/>
      <c r="I95" s="64"/>
    </row>
    <row r="96" spans="1:9" ht="21.2" customHeight="1">
      <c r="A96" s="54"/>
      <c r="B96" s="55"/>
      <c r="C96" s="10"/>
      <c r="D96" s="10"/>
      <c r="E96" s="26"/>
      <c r="F96" s="23"/>
      <c r="G96" s="23"/>
      <c r="H96" s="64"/>
      <c r="I96" s="64"/>
    </row>
    <row r="97" spans="1:9" ht="21.2" customHeight="1">
      <c r="A97" s="54"/>
      <c r="B97" s="55"/>
      <c r="C97" s="10"/>
      <c r="D97" s="10"/>
      <c r="E97" s="4"/>
      <c r="F97" s="56"/>
      <c r="G97" s="23"/>
      <c r="H97" s="64"/>
      <c r="I97" s="64"/>
    </row>
    <row r="98" spans="1:9" ht="21.2" customHeight="1">
      <c r="A98" s="54"/>
      <c r="B98" s="55"/>
      <c r="C98" s="10"/>
      <c r="D98" s="10"/>
      <c r="E98" s="26"/>
      <c r="F98" s="23"/>
      <c r="G98" s="23"/>
      <c r="H98" s="64"/>
      <c r="I98" s="64"/>
    </row>
    <row r="99" spans="1:9" ht="21.2" customHeight="1">
      <c r="A99" s="54"/>
      <c r="B99" s="55"/>
      <c r="C99" s="57"/>
      <c r="D99" s="10"/>
      <c r="E99" s="4"/>
      <c r="F99" s="56"/>
      <c r="G99" s="23"/>
      <c r="H99" s="64"/>
      <c r="I99" s="64"/>
    </row>
    <row r="100" spans="1:9" ht="21.2" customHeight="1" thickBot="1">
      <c r="A100" s="58"/>
      <c r="B100" s="59"/>
      <c r="C100" s="11"/>
      <c r="D100" s="11"/>
      <c r="E100" s="27"/>
      <c r="F100" s="24"/>
      <c r="G100" s="24"/>
      <c r="H100" s="68"/>
      <c r="I100" s="68"/>
    </row>
    <row r="101" spans="1:9" ht="21.2" customHeight="1">
      <c r="A101" s="8" t="s">
        <v>42</v>
      </c>
    </row>
    <row r="102" spans="1:9" ht="21.2" customHeight="1">
      <c r="B102" s="8" t="s">
        <v>39</v>
      </c>
    </row>
  </sheetData>
  <mergeCells count="32">
    <mergeCell ref="H98:I98"/>
    <mergeCell ref="H99:I99"/>
    <mergeCell ref="H100:I100"/>
    <mergeCell ref="B1:J1"/>
    <mergeCell ref="B2:J2"/>
    <mergeCell ref="B3:J3"/>
    <mergeCell ref="H92:I92"/>
    <mergeCell ref="H93:I93"/>
    <mergeCell ref="H94:I94"/>
    <mergeCell ref="H95:I95"/>
    <mergeCell ref="H96:I96"/>
    <mergeCell ref="H97:I97"/>
    <mergeCell ref="H86:I86"/>
    <mergeCell ref="H87:I87"/>
    <mergeCell ref="H88:I88"/>
    <mergeCell ref="H89:I89"/>
    <mergeCell ref="H90:I90"/>
    <mergeCell ref="H91:I91"/>
    <mergeCell ref="A69:I80"/>
    <mergeCell ref="A83:A85"/>
    <mergeCell ref="C83:C84"/>
    <mergeCell ref="D83:D85"/>
    <mergeCell ref="F83:F85"/>
    <mergeCell ref="G83:G85"/>
    <mergeCell ref="H83:I84"/>
    <mergeCell ref="H85:I85"/>
    <mergeCell ref="A25:I34"/>
    <mergeCell ref="A49:A50"/>
    <mergeCell ref="D49:D50"/>
    <mergeCell ref="G49:G50"/>
    <mergeCell ref="H49:H50"/>
    <mergeCell ref="I49:I50"/>
  </mergeCells>
  <pageMargins left="0.59055118110236227" right="0.59055118110236227" top="0.78740157480314965" bottom="0.59055118110236227" header="0" footer="0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5121" r:id="rId4">
          <objectPr defaultSize="0" autoPict="0" r:id="rId5">
            <anchor moveWithCells="1">
              <from>
                <xdr:col>2</xdr:col>
                <xdr:colOff>28575</xdr:colOff>
                <xdr:row>37</xdr:row>
                <xdr:rowOff>295275</xdr:rowOff>
              </from>
              <to>
                <xdr:col>3</xdr:col>
                <xdr:colOff>485775</xdr:colOff>
                <xdr:row>39</xdr:row>
                <xdr:rowOff>114300</xdr:rowOff>
              </to>
            </anchor>
          </objectPr>
        </oleObject>
      </mc:Choice>
      <mc:Fallback>
        <oleObject progId="Equation.3" shapeId="5121" r:id="rId4"/>
      </mc:Fallback>
    </mc:AlternateContent>
    <mc:AlternateContent xmlns:mc="http://schemas.openxmlformats.org/markup-compatibility/2006">
      <mc:Choice Requires="x14">
        <oleObject progId="Equation.3" shapeId="5122" r:id="rId6">
          <objectPr defaultSize="0" autoPict="0" r:id="rId7">
            <anchor moveWithCells="1">
              <from>
                <xdr:col>4</xdr:col>
                <xdr:colOff>152400</xdr:colOff>
                <xdr:row>48</xdr:row>
                <xdr:rowOff>133350</xdr:rowOff>
              </from>
              <to>
                <xdr:col>4</xdr:col>
                <xdr:colOff>619125</xdr:colOff>
                <xdr:row>49</xdr:row>
                <xdr:rowOff>180975</xdr:rowOff>
              </to>
            </anchor>
          </objectPr>
        </oleObject>
      </mc:Choice>
      <mc:Fallback>
        <oleObject progId="Equation.3" shapeId="5122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SG-Free บานตรง-แบบอิสระ</vt:lpstr>
      <vt:lpstr>'SG-Free บานตรง-แบบอิสระ'!Print_Area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User</cp:lastModifiedBy>
  <cp:lastPrinted>2022-02-17T04:36:42Z</cp:lastPrinted>
  <dcterms:created xsi:type="dcterms:W3CDTF">2012-08-31T03:29:15Z</dcterms:created>
  <dcterms:modified xsi:type="dcterms:W3CDTF">2022-02-17T04:39:34Z</dcterms:modified>
</cp:coreProperties>
</file>